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REPLAY" sheetId="4" r:id="rId1"/>
  </sheets>
  <definedNames>
    <definedName name="_xlnm._FilterDatabase" localSheetId="0" hidden="1">REPLAY!$A$1:$N$1</definedName>
    <definedName name="_xlnm.Print_Area" localSheetId="0">REPLAY!$A$1:$M$9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4" l="1"/>
  <c r="I14" i="4"/>
  <c r="H14" i="4"/>
  <c r="G14" i="4"/>
  <c r="F14" i="4"/>
  <c r="E14" i="4"/>
  <c r="J14" i="4" s="1"/>
  <c r="I13" i="4"/>
  <c r="H13" i="4"/>
  <c r="G13" i="4"/>
  <c r="F13" i="4"/>
  <c r="E13" i="4"/>
  <c r="J13" i="4" s="1"/>
  <c r="I12" i="4"/>
  <c r="H12" i="4"/>
  <c r="G12" i="4"/>
  <c r="F12" i="4"/>
  <c r="E12" i="4"/>
  <c r="I11" i="4"/>
  <c r="H11" i="4"/>
  <c r="G11" i="4"/>
  <c r="F11" i="4"/>
  <c r="E11" i="4"/>
  <c r="I10" i="4"/>
  <c r="H10" i="4"/>
  <c r="G10" i="4"/>
  <c r="F10" i="4"/>
  <c r="E10" i="4"/>
  <c r="J9" i="4"/>
  <c r="J10" i="4" l="1"/>
  <c r="J12" i="4"/>
  <c r="J11" i="4"/>
  <c r="J8" i="4"/>
  <c r="J7" i="4"/>
  <c r="J6" i="4"/>
  <c r="J5" i="4"/>
  <c r="J4" i="4"/>
  <c r="J3" i="4"/>
  <c r="J2" i="4"/>
</calcChain>
</file>

<file path=xl/sharedStrings.xml><?xml version="1.0" encoding="utf-8"?>
<sst xmlns="http://schemas.openxmlformats.org/spreadsheetml/2006/main" count="52" uniqueCount="40">
  <si>
    <t>N011</t>
  </si>
  <si>
    <t>L</t>
  </si>
  <si>
    <t>BLACK</t>
  </si>
  <si>
    <t>M</t>
  </si>
  <si>
    <t>S</t>
  </si>
  <si>
    <t>XL</t>
  </si>
  <si>
    <t>XXL</t>
  </si>
  <si>
    <t>I101005</t>
  </si>
  <si>
    <t>N270</t>
  </si>
  <si>
    <t>BLACK/MANDARINE RED</t>
  </si>
  <si>
    <t>N090</t>
  </si>
  <si>
    <t>TURQUOISE/BLACK</t>
  </si>
  <si>
    <t>N141</t>
  </si>
  <si>
    <t>BLACK/TURQUOISE</t>
  </si>
  <si>
    <t>N171</t>
  </si>
  <si>
    <t>BLACK/WHITE</t>
  </si>
  <si>
    <t>N265</t>
  </si>
  <si>
    <t>DARK BLUE/WHITE</t>
  </si>
  <si>
    <t>N139</t>
  </si>
  <si>
    <t>GREY MELANGE/INDIGO</t>
  </si>
  <si>
    <t>N269</t>
  </si>
  <si>
    <t>BLACK/LIME GREEN</t>
  </si>
  <si>
    <t>I101143</t>
  </si>
  <si>
    <t>TOTAL</t>
  </si>
  <si>
    <t>COLOUR DESCRIPTION</t>
  </si>
  <si>
    <t>IMAGE</t>
  </si>
  <si>
    <t>ARTICLE</t>
  </si>
  <si>
    <t>TOTAL PER ARTICLE</t>
  </si>
  <si>
    <t>COLOUR</t>
  </si>
  <si>
    <t>RRP</t>
  </si>
  <si>
    <t>I101102</t>
  </si>
  <si>
    <t>N174</t>
  </si>
  <si>
    <t>BLACK/G. MEL/WHITE</t>
  </si>
  <si>
    <t>N175</t>
  </si>
  <si>
    <t>BLACK/G. MEL/TURQ</t>
  </si>
  <si>
    <t>N176</t>
  </si>
  <si>
    <t>BLACK/G. MEL/RED</t>
  </si>
  <si>
    <t>N188</t>
  </si>
  <si>
    <t>BLUE MARINE</t>
  </si>
  <si>
    <t>appox 5000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</si>
</sst>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&quot;£&quot;#,##0.00"/>
    <numFmt numFmtId="167" formatCode="_-[$£-809]* #,##0.00_-;\-[$£-809]* #,##0.00_-;_-[$£-809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left"/>
    </xf>
    <xf numFmtId="165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left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left"/>
    </xf>
    <xf numFmtId="165" fontId="2" fillId="0" borderId="1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0" fontId="0" fillId="3" borderId="0" xfId="0" applyFill="1"/>
    <xf numFmtId="165" fontId="2" fillId="0" borderId="1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133350</xdr:rowOff>
    </xdr:from>
    <xdr:to>
      <xdr:col>1</xdr:col>
      <xdr:colOff>1104782</xdr:colOff>
      <xdr:row>1</xdr:row>
      <xdr:rowOff>1000017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514350"/>
          <a:ext cx="942857" cy="8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2</xdr:row>
      <xdr:rowOff>133350</xdr:rowOff>
    </xdr:from>
    <xdr:to>
      <xdr:col>1</xdr:col>
      <xdr:colOff>990501</xdr:colOff>
      <xdr:row>2</xdr:row>
      <xdr:rowOff>980969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0" y="3657600"/>
          <a:ext cx="790476" cy="8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3</xdr:row>
      <xdr:rowOff>133350</xdr:rowOff>
    </xdr:from>
    <xdr:to>
      <xdr:col>1</xdr:col>
      <xdr:colOff>1028589</xdr:colOff>
      <xdr:row>3</xdr:row>
      <xdr:rowOff>1000017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1050" y="4705350"/>
          <a:ext cx="885714" cy="8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4</xdr:row>
      <xdr:rowOff>47625</xdr:rowOff>
    </xdr:from>
    <xdr:to>
      <xdr:col>1</xdr:col>
      <xdr:colOff>1057161</xdr:colOff>
      <xdr:row>4</xdr:row>
      <xdr:rowOff>961911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" y="5667375"/>
          <a:ext cx="914286" cy="9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5</xdr:row>
      <xdr:rowOff>133350</xdr:rowOff>
    </xdr:from>
    <xdr:to>
      <xdr:col>1</xdr:col>
      <xdr:colOff>1066692</xdr:colOff>
      <xdr:row>5</xdr:row>
      <xdr:rowOff>961921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8200" y="6800850"/>
          <a:ext cx="866667" cy="8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6</xdr:row>
      <xdr:rowOff>104775</xdr:rowOff>
    </xdr:from>
    <xdr:to>
      <xdr:col>1</xdr:col>
      <xdr:colOff>1095265</xdr:colOff>
      <xdr:row>6</xdr:row>
      <xdr:rowOff>1009537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7725" y="7629525"/>
          <a:ext cx="876190" cy="9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7</xdr:row>
      <xdr:rowOff>142875</xdr:rowOff>
    </xdr:from>
    <xdr:to>
      <xdr:col>1</xdr:col>
      <xdr:colOff>1038117</xdr:colOff>
      <xdr:row>7</xdr:row>
      <xdr:rowOff>971446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00100" y="8715375"/>
          <a:ext cx="866667" cy="828571"/>
        </a:xfrm>
        <a:prstGeom prst="rect">
          <a:avLst/>
        </a:prstGeom>
      </xdr:spPr>
    </xdr:pic>
    <xdr:clientData/>
  </xdr:twoCellAnchor>
  <xdr:oneCellAnchor>
    <xdr:from>
      <xdr:col>1</xdr:col>
      <xdr:colOff>323850</xdr:colOff>
      <xdr:row>8</xdr:row>
      <xdr:rowOff>180975</xdr:rowOff>
    </xdr:from>
    <xdr:ext cx="857143" cy="857143"/>
    <xdr:pic>
      <xdr:nvPicPr>
        <xdr:cNvPr id="22" name="Immagine 17">
          <a:extLst>
            <a:ext uri="{FF2B5EF4-FFF2-40B4-BE49-F238E27FC236}">
              <a16:creationId xmlns:a16="http://schemas.microsoft.com/office/drawing/2014/main" xmlns="" id="{60989E01-7F1A-4562-A18B-69C69BEEB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2500" y="21516975"/>
          <a:ext cx="857143" cy="857143"/>
        </a:xfrm>
        <a:prstGeom prst="rect">
          <a:avLst/>
        </a:prstGeom>
      </xdr:spPr>
    </xdr:pic>
    <xdr:clientData/>
  </xdr:oneCellAnchor>
  <xdr:twoCellAnchor editAs="oneCell">
    <xdr:from>
      <xdr:col>1</xdr:col>
      <xdr:colOff>238125</xdr:colOff>
      <xdr:row>9</xdr:row>
      <xdr:rowOff>133350</xdr:rowOff>
    </xdr:from>
    <xdr:to>
      <xdr:col>1</xdr:col>
      <xdr:colOff>1076220</xdr:colOff>
      <xdr:row>10</xdr:row>
      <xdr:rowOff>47518</xdr:rowOff>
    </xdr:to>
    <xdr:pic>
      <xdr:nvPicPr>
        <xdr:cNvPr id="47" name="Immagine 11">
          <a:extLst>
            <a:ext uri="{FF2B5EF4-FFF2-40B4-BE49-F238E27FC236}">
              <a16:creationId xmlns:a16="http://schemas.microsoft.com/office/drawing/2014/main" xmlns="" id="{1DDDCBCF-AA10-457B-955F-2296B20EB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66775" y="323850"/>
          <a:ext cx="838095" cy="8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10</xdr:row>
      <xdr:rowOff>114300</xdr:rowOff>
    </xdr:from>
    <xdr:to>
      <xdr:col>1</xdr:col>
      <xdr:colOff>1038117</xdr:colOff>
      <xdr:row>11</xdr:row>
      <xdr:rowOff>47515</xdr:rowOff>
    </xdr:to>
    <xdr:pic>
      <xdr:nvPicPr>
        <xdr:cNvPr id="48" name="Immagine 12">
          <a:extLst>
            <a:ext uri="{FF2B5EF4-FFF2-40B4-BE49-F238E27FC236}">
              <a16:creationId xmlns:a16="http://schemas.microsoft.com/office/drawing/2014/main" xmlns="" id="{50CD210F-26C7-4C46-A924-88E3AD957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00100" y="1352550"/>
          <a:ext cx="866667" cy="87619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11</xdr:row>
      <xdr:rowOff>171450</xdr:rowOff>
    </xdr:from>
    <xdr:to>
      <xdr:col>1</xdr:col>
      <xdr:colOff>1095269</xdr:colOff>
      <xdr:row>12</xdr:row>
      <xdr:rowOff>47523</xdr:rowOff>
    </xdr:to>
    <xdr:pic>
      <xdr:nvPicPr>
        <xdr:cNvPr id="49" name="Immagine 13">
          <a:extLst>
            <a:ext uri="{FF2B5EF4-FFF2-40B4-BE49-F238E27FC236}">
              <a16:creationId xmlns:a16="http://schemas.microsoft.com/office/drawing/2014/main" xmlns="" id="{DFBAB8EF-1D24-4FB7-BA80-B93E30777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6300" y="2457450"/>
          <a:ext cx="847619" cy="8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12</xdr:row>
      <xdr:rowOff>85725</xdr:rowOff>
    </xdr:from>
    <xdr:to>
      <xdr:col>1</xdr:col>
      <xdr:colOff>1114319</xdr:colOff>
      <xdr:row>12</xdr:row>
      <xdr:rowOff>923820</xdr:rowOff>
    </xdr:to>
    <xdr:pic>
      <xdr:nvPicPr>
        <xdr:cNvPr id="50" name="Immagine 14">
          <a:extLst>
            <a:ext uri="{FF2B5EF4-FFF2-40B4-BE49-F238E27FC236}">
              <a16:creationId xmlns:a16="http://schemas.microsoft.com/office/drawing/2014/main" xmlns="" id="{A081A5A1-6221-4F2F-9B78-B7DCC0BC3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5350" y="3419475"/>
          <a:ext cx="847619" cy="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13</xdr:row>
      <xdr:rowOff>76200</xdr:rowOff>
    </xdr:from>
    <xdr:to>
      <xdr:col>1</xdr:col>
      <xdr:colOff>1028596</xdr:colOff>
      <xdr:row>14</xdr:row>
      <xdr:rowOff>47511</xdr:rowOff>
    </xdr:to>
    <xdr:pic>
      <xdr:nvPicPr>
        <xdr:cNvPr id="51" name="Immagine 15">
          <a:extLst>
            <a:ext uri="{FF2B5EF4-FFF2-40B4-BE49-F238E27FC236}">
              <a16:creationId xmlns:a16="http://schemas.microsoft.com/office/drawing/2014/main" xmlns="" id="{4AE5249C-84B6-43F4-9F61-FA395CB4B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28675" y="4457700"/>
          <a:ext cx="828571" cy="9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I3" sqref="I3"/>
    </sheetView>
  </sheetViews>
  <sheetFormatPr defaultColWidth="8.85546875" defaultRowHeight="15" x14ac:dyDescent="0.25"/>
  <cols>
    <col min="1" max="1" width="9.42578125" style="1" bestFit="1" customWidth="1"/>
    <col min="2" max="2" width="18.42578125" style="1" customWidth="1"/>
    <col min="3" max="3" width="9" style="1" bestFit="1" customWidth="1"/>
    <col min="4" max="4" width="24.85546875" style="2" bestFit="1" customWidth="1"/>
    <col min="5" max="5" width="7" style="1" bestFit="1" customWidth="1"/>
    <col min="6" max="8" width="8" style="1" bestFit="1" customWidth="1"/>
    <col min="9" max="9" width="7" style="1" bestFit="1" customWidth="1"/>
    <col min="10" max="10" width="9" style="8" bestFit="1" customWidth="1"/>
    <col min="11" max="11" width="9" style="11" customWidth="1"/>
    <col min="12" max="12" width="18.42578125" style="9" customWidth="1"/>
  </cols>
  <sheetData>
    <row r="1" spans="1:13" x14ac:dyDescent="0.25">
      <c r="A1" s="5" t="s">
        <v>26</v>
      </c>
      <c r="B1" s="5" t="s">
        <v>25</v>
      </c>
      <c r="C1" s="5" t="s">
        <v>28</v>
      </c>
      <c r="D1" s="6" t="s">
        <v>24</v>
      </c>
      <c r="E1" s="5" t="s">
        <v>4</v>
      </c>
      <c r="F1" s="5" t="s">
        <v>3</v>
      </c>
      <c r="G1" s="5" t="s">
        <v>1</v>
      </c>
      <c r="H1" s="5" t="s">
        <v>5</v>
      </c>
      <c r="I1" s="5" t="s">
        <v>6</v>
      </c>
      <c r="J1" s="5" t="s">
        <v>23</v>
      </c>
      <c r="K1" s="10" t="s">
        <v>29</v>
      </c>
      <c r="L1" s="5" t="s">
        <v>27</v>
      </c>
    </row>
    <row r="2" spans="1:13" ht="82.5" customHeight="1" x14ac:dyDescent="0.25">
      <c r="A2" s="7" t="s">
        <v>7</v>
      </c>
      <c r="B2" s="7"/>
      <c r="C2" s="7" t="s">
        <v>0</v>
      </c>
      <c r="D2" s="4" t="s">
        <v>2</v>
      </c>
      <c r="E2" s="3">
        <v>5963</v>
      </c>
      <c r="F2" s="3">
        <v>15132</v>
      </c>
      <c r="G2" s="3">
        <v>17003</v>
      </c>
      <c r="H2" s="3">
        <v>12639</v>
      </c>
      <c r="I2" s="3">
        <v>6862</v>
      </c>
      <c r="J2" s="14">
        <f>SUM(E2:I2)</f>
        <v>57599</v>
      </c>
      <c r="K2" s="12">
        <v>25</v>
      </c>
      <c r="L2"/>
    </row>
    <row r="3" spans="1:13" ht="82.5" customHeight="1" x14ac:dyDescent="0.25">
      <c r="A3" s="7" t="s">
        <v>7</v>
      </c>
      <c r="B3" s="7"/>
      <c r="C3" s="7" t="s">
        <v>18</v>
      </c>
      <c r="D3" s="4" t="s">
        <v>19</v>
      </c>
      <c r="E3" s="3">
        <v>1921</v>
      </c>
      <c r="F3" s="3">
        <v>4458</v>
      </c>
      <c r="G3" s="3">
        <v>5211</v>
      </c>
      <c r="H3" s="3">
        <v>3204</v>
      </c>
      <c r="I3" s="3">
        <v>1945</v>
      </c>
      <c r="J3" s="14">
        <f t="shared" ref="J3:J8" si="0">SUM(E3:I3)</f>
        <v>16739</v>
      </c>
      <c r="K3" s="12">
        <v>25</v>
      </c>
      <c r="L3"/>
    </row>
    <row r="4" spans="1:13" ht="82.5" customHeight="1" x14ac:dyDescent="0.25">
      <c r="A4" s="7" t="s">
        <v>7</v>
      </c>
      <c r="B4" s="7"/>
      <c r="C4" s="7" t="s">
        <v>12</v>
      </c>
      <c r="D4" s="4" t="s">
        <v>13</v>
      </c>
      <c r="E4" s="3">
        <v>620</v>
      </c>
      <c r="F4" s="3">
        <v>1200</v>
      </c>
      <c r="G4" s="3">
        <v>1460</v>
      </c>
      <c r="H4" s="3">
        <v>1020</v>
      </c>
      <c r="I4" s="3">
        <v>530</v>
      </c>
      <c r="J4" s="14">
        <f t="shared" si="0"/>
        <v>4830</v>
      </c>
      <c r="K4" s="12">
        <v>25</v>
      </c>
      <c r="L4"/>
    </row>
    <row r="5" spans="1:13" ht="82.5" customHeight="1" x14ac:dyDescent="0.25">
      <c r="A5" s="7" t="s">
        <v>7</v>
      </c>
      <c r="B5" s="7"/>
      <c r="C5" s="7" t="s">
        <v>14</v>
      </c>
      <c r="D5" s="4" t="s">
        <v>15</v>
      </c>
      <c r="E5" s="3">
        <v>768</v>
      </c>
      <c r="F5" s="3">
        <v>1810</v>
      </c>
      <c r="G5" s="3">
        <v>2060</v>
      </c>
      <c r="H5" s="3">
        <v>970</v>
      </c>
      <c r="I5" s="3">
        <v>490</v>
      </c>
      <c r="J5" s="14">
        <f t="shared" si="0"/>
        <v>6098</v>
      </c>
      <c r="K5" s="12">
        <v>25</v>
      </c>
      <c r="L5"/>
    </row>
    <row r="6" spans="1:13" ht="82.5" customHeight="1" x14ac:dyDescent="0.25">
      <c r="A6" s="7" t="s">
        <v>7</v>
      </c>
      <c r="B6" s="7"/>
      <c r="C6" s="7" t="s">
        <v>16</v>
      </c>
      <c r="D6" s="4" t="s">
        <v>17</v>
      </c>
      <c r="E6" s="3">
        <v>1776</v>
      </c>
      <c r="F6" s="3">
        <v>4644</v>
      </c>
      <c r="G6" s="3">
        <v>5645</v>
      </c>
      <c r="H6" s="3">
        <v>3565</v>
      </c>
      <c r="I6" s="3">
        <v>1912</v>
      </c>
      <c r="J6" s="14">
        <f t="shared" si="0"/>
        <v>17542</v>
      </c>
      <c r="K6" s="12">
        <v>25</v>
      </c>
      <c r="L6"/>
    </row>
    <row r="7" spans="1:13" ht="82.5" customHeight="1" x14ac:dyDescent="0.25">
      <c r="A7" s="7" t="s">
        <v>7</v>
      </c>
      <c r="B7" s="7"/>
      <c r="C7" s="7" t="s">
        <v>20</v>
      </c>
      <c r="D7" s="4" t="s">
        <v>21</v>
      </c>
      <c r="E7" s="3">
        <v>640</v>
      </c>
      <c r="F7" s="3">
        <v>1220</v>
      </c>
      <c r="G7" s="3">
        <v>1450</v>
      </c>
      <c r="H7" s="3">
        <v>1010</v>
      </c>
      <c r="I7" s="3">
        <v>540</v>
      </c>
      <c r="J7" s="14">
        <f t="shared" si="0"/>
        <v>4860</v>
      </c>
      <c r="K7" s="12">
        <v>25</v>
      </c>
      <c r="L7"/>
    </row>
    <row r="8" spans="1:13" ht="82.5" customHeight="1" x14ac:dyDescent="0.25">
      <c r="A8" s="7" t="s">
        <v>7</v>
      </c>
      <c r="B8" s="7"/>
      <c r="C8" s="7" t="s">
        <v>8</v>
      </c>
      <c r="D8" s="4" t="s">
        <v>9</v>
      </c>
      <c r="E8" s="3">
        <v>680</v>
      </c>
      <c r="F8" s="3">
        <v>1250</v>
      </c>
      <c r="G8" s="3">
        <v>1500</v>
      </c>
      <c r="H8" s="3">
        <v>1050</v>
      </c>
      <c r="I8" s="3">
        <v>550</v>
      </c>
      <c r="J8" s="14">
        <f t="shared" si="0"/>
        <v>5030</v>
      </c>
      <c r="K8" s="12">
        <v>25</v>
      </c>
      <c r="L8"/>
    </row>
    <row r="9" spans="1:13" ht="82.5" customHeight="1" x14ac:dyDescent="0.25">
      <c r="A9" s="7" t="s">
        <v>22</v>
      </c>
      <c r="B9" s="7"/>
      <c r="C9" s="7" t="s">
        <v>10</v>
      </c>
      <c r="D9" s="4" t="s">
        <v>11</v>
      </c>
      <c r="E9" s="3">
        <v>1347</v>
      </c>
      <c r="F9" s="3">
        <v>2919</v>
      </c>
      <c r="G9" s="3">
        <v>3805</v>
      </c>
      <c r="H9" s="3">
        <v>2589</v>
      </c>
      <c r="I9" s="3">
        <v>1249</v>
      </c>
      <c r="J9" s="14">
        <f t="shared" ref="J9" si="1">SUM(E9:I9)</f>
        <v>11909</v>
      </c>
      <c r="K9" s="12">
        <v>25</v>
      </c>
      <c r="L9" s="13" t="s">
        <v>39</v>
      </c>
    </row>
    <row r="10" spans="1:13" ht="74.25" customHeight="1" x14ac:dyDescent="0.25">
      <c r="A10" s="7" t="s">
        <v>30</v>
      </c>
      <c r="B10" s="7"/>
      <c r="C10" s="7" t="s">
        <v>0</v>
      </c>
      <c r="D10" s="4" t="s">
        <v>2</v>
      </c>
      <c r="E10" s="3">
        <f>4435-1560</f>
        <v>2875</v>
      </c>
      <c r="F10" s="3">
        <f>7894-3000</f>
        <v>4894</v>
      </c>
      <c r="G10" s="3">
        <f>9145-3500</f>
        <v>5645</v>
      </c>
      <c r="H10" s="3">
        <f>6477-2500</f>
        <v>3977</v>
      </c>
      <c r="I10" s="3">
        <f>3328-1300</f>
        <v>2028</v>
      </c>
      <c r="J10" s="7">
        <f t="shared" ref="J10:J14" si="2">SUM(E10:I10)</f>
        <v>19419</v>
      </c>
      <c r="K10" s="12">
        <v>32</v>
      </c>
      <c r="L10" s="16"/>
      <c r="M10" s="19"/>
    </row>
    <row r="11" spans="1:13" ht="74.25" customHeight="1" x14ac:dyDescent="0.25">
      <c r="A11" s="7" t="s">
        <v>30</v>
      </c>
      <c r="B11" s="7"/>
      <c r="C11" s="7" t="s">
        <v>31</v>
      </c>
      <c r="D11" s="4" t="s">
        <v>32</v>
      </c>
      <c r="E11" s="3">
        <f>2032-700</f>
        <v>1332</v>
      </c>
      <c r="F11" s="3">
        <f>3472-1300</f>
        <v>2172</v>
      </c>
      <c r="G11" s="3">
        <f>4056-1500</f>
        <v>2556</v>
      </c>
      <c r="H11" s="3">
        <f>2941-1100</f>
        <v>1841</v>
      </c>
      <c r="I11" s="3">
        <f>1495-600</f>
        <v>895</v>
      </c>
      <c r="J11" s="7">
        <f t="shared" si="2"/>
        <v>8796</v>
      </c>
      <c r="K11" s="12">
        <v>32</v>
      </c>
      <c r="L11" s="17"/>
      <c r="M11" s="19"/>
    </row>
    <row r="12" spans="1:13" ht="74.25" customHeight="1" x14ac:dyDescent="0.25">
      <c r="A12" s="7" t="s">
        <v>30</v>
      </c>
      <c r="B12" s="7"/>
      <c r="C12" s="7" t="s">
        <v>33</v>
      </c>
      <c r="D12" s="4" t="s">
        <v>34</v>
      </c>
      <c r="E12" s="3">
        <f>2127-700</f>
        <v>1427</v>
      </c>
      <c r="F12" s="3">
        <f>3733-1300</f>
        <v>2433</v>
      </c>
      <c r="G12" s="3">
        <f>4348-1500</f>
        <v>2848</v>
      </c>
      <c r="H12" s="3">
        <f>3115-1100</f>
        <v>2015</v>
      </c>
      <c r="I12" s="3">
        <f>1590-600</f>
        <v>990</v>
      </c>
      <c r="J12" s="7">
        <f t="shared" si="2"/>
        <v>9713</v>
      </c>
      <c r="K12" s="12">
        <v>32</v>
      </c>
      <c r="L12" s="17"/>
      <c r="M12" s="19"/>
    </row>
    <row r="13" spans="1:13" ht="74.25" customHeight="1" x14ac:dyDescent="0.25">
      <c r="A13" s="7" t="s">
        <v>30</v>
      </c>
      <c r="B13" s="7"/>
      <c r="C13" s="7" t="s">
        <v>35</v>
      </c>
      <c r="D13" s="4" t="s">
        <v>36</v>
      </c>
      <c r="E13" s="3">
        <f>2093-700</f>
        <v>1393</v>
      </c>
      <c r="F13" s="3">
        <f>3734-1300</f>
        <v>2434</v>
      </c>
      <c r="G13" s="3">
        <f>4374-1500</f>
        <v>2874</v>
      </c>
      <c r="H13" s="3">
        <f>3066-1100</f>
        <v>1966</v>
      </c>
      <c r="I13" s="3">
        <f>1576-600</f>
        <v>976</v>
      </c>
      <c r="J13" s="7">
        <f t="shared" si="2"/>
        <v>9643</v>
      </c>
      <c r="K13" s="12">
        <v>32</v>
      </c>
      <c r="L13" s="17"/>
      <c r="M13" s="19"/>
    </row>
    <row r="14" spans="1:13" ht="74.25" customHeight="1" x14ac:dyDescent="0.25">
      <c r="A14" s="7" t="s">
        <v>30</v>
      </c>
      <c r="B14" s="7"/>
      <c r="C14" s="7" t="s">
        <v>37</v>
      </c>
      <c r="D14" s="4" t="s">
        <v>38</v>
      </c>
      <c r="E14" s="3">
        <f>2215-700</f>
        <v>1515</v>
      </c>
      <c r="F14" s="3">
        <f>3963-1300</f>
        <v>2663</v>
      </c>
      <c r="G14" s="3">
        <f>4529-1500</f>
        <v>3029</v>
      </c>
      <c r="H14" s="3">
        <f>3218-1100</f>
        <v>2118</v>
      </c>
      <c r="I14" s="3">
        <f>1652-600</f>
        <v>1052</v>
      </c>
      <c r="J14" s="7">
        <f t="shared" si="2"/>
        <v>10377</v>
      </c>
      <c r="K14" s="12">
        <v>32</v>
      </c>
      <c r="L14" s="18"/>
      <c r="M14" s="19"/>
    </row>
    <row r="15" spans="1:13" ht="74.25" customHeight="1" x14ac:dyDescent="0.25">
      <c r="L15" s="15">
        <f>SUM(J2:J14)</f>
        <v>182555</v>
      </c>
    </row>
    <row r="16" spans="1:13" ht="74.25" customHeight="1" x14ac:dyDescent="0.25"/>
    <row r="17" ht="74.25" customHeight="1" x14ac:dyDescent="0.25"/>
  </sheetData>
  <autoFilter ref="A1:N1"/>
  <mergeCells count="2">
    <mergeCell ref="L10:L14"/>
    <mergeCell ref="M10:M14"/>
  </mergeCells>
  <pageMargins left="0.7" right="0.7" top="0.75" bottom="0.75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REPLAY</vt:lpstr>
      <vt:lpstr>REPLAY!Print_Area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2023-07-04T09:57:18Z</cp:lastPrinted>
  <dcterms:created xsi:type="dcterms:W3CDTF">2023-01-04T08:04:27Z</dcterms:created>
  <dcterms:modified xsi:type="dcterms:W3CDTF">2023-07-27T14:35:56Z</dcterms:modified>
</cp:coreProperties>
</file>